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firstSheet="1" activeTab="6"/>
  </bookViews>
  <sheets>
    <sheet name="Informações Iniciais" sheetId="1" r:id="rId1"/>
    <sheet name="Anexo 1 - Pessoal U, E, DF e M" sheetId="2" r:id="rId2"/>
    <sheet name="Anexo 1 - 12M Pes U, E, DF e M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<sst xmlns="http://schemas.openxmlformats.org/spreadsheetml/2006/main" count="338" uniqueCount="197">
  <si>
    <t>&lt;ENTE DA FEDERAÇÃO&gt; - &lt;IDENTIFICAÇÃO DO PODER&gt;</t>
  </si>
  <si>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</si>
  <si>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</si>
  <si>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</si>
  <si>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</si>
  <si>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</si>
  <si>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</si>
  <si>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</si>
  <si>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</si>
  <si>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</si>
  <si>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</si>
  <si>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</si>
  <si>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</si>
  <si>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</si>
  <si>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</si>
  <si>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</si>
  <si>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</si>
  <si>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</si>
  <si>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</si>
  <si>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</si>
  <si>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</si>
  <si>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</si>
  <si>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>&lt;PERÍODO DE REFERÊNCIA PADRÃO&gt;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</si>
  <si>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</si>
  <si>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</si>
  <si>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</si>
  <si>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</si>
  <si>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</si>
  <si>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</si>
  <si>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</si>
  <si>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</si>
  <si>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</si>
  <si>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</si>
  <si>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</si>
  <si>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</si>
  <si>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</si>
  <si>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</si>
  <si>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</si>
  <si>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</si>
  <si>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</si>
  <si>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</si>
  <si>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</si>
  <si>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</si>
  <si>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</si>
  <si>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</si>
  <si>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</si>
  <si>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</si>
  <si>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</si>
  <si>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</si>
  <si>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</si>
  <si>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</si>
  <si>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>LIMITE DE ALERTA (inciso II do § 1º do art. 59 da LRF) - &lt;%&gt;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</si>
  <si>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</si>
  <si>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</si>
  <si>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</si>
  <si>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</si>
  <si>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</si>
  <si>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</si>
  <si>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</si>
  <si>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</si>
  <si>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</si>
  <si>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</si>
  <si>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</si>
  <si>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</si>
  <si>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</si>
  <si>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</si>
  <si>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</si>
  <si>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</si>
  <si>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</si>
  <si>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</si>
  <si>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</si>
  <si>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</si>
  <si>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</si>
  <si>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</si>
  <si>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</si>
  <si>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</si>
  <si>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</si>
  <si>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</si>
  <si>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</si>
  <si>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</si>
  <si>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</si>
  <si>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</si>
  <si>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</si>
  <si>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</si>
  <si>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</si>
  <si>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</si>
  <si>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</si>
  <si>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</si>
  <si>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</si>
  <si>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</si>
  <si>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</si>
  <si>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</si>
  <si>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</si>
  <si>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</si>
  <si>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</si>
  <si>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</si>
  <si>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</si>
  <si>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</si>
  <si>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</si>
  <si>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</si>
  <si>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</si>
  <si>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</si>
  <si>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</si>
  <si>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</si>
  <si>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</si>
  <si>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</si>
  <si>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</si>
  <si>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</si>
  <si>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</si>
  <si>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</si>
  <si>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</si>
  <si>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</si>
  <si>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</si>
  <si>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</si>
  <si>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</si>
  <si>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</si>
  <si>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</si>
  <si>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</si>
  <si>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</si>
  <si>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</si>
  <si>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</si>
  <si>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</si>
  <si>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</si>
  <si>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</si>
  <si>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</si>
  <si>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</si>
  <si>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</si>
  <si>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</si>
  <si>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</si>
  <si>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</si>
  <si>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</si>
  <si>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</si>
  <si>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</si>
  <si>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</si>
  <si>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</si>
  <si>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</si>
  <si>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</si>
  <si>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</si>
  <si>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</si>
  <si>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</si>
  <si>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</si>
  <si>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</si>
  <si>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</si>
  <si>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</si>
  <si>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</si>
  <si>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</si>
  <si>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</si>
  <si>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</si>
  <si>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</si>
  <si>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</si>
  <si>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</si>
  <si>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</si>
  <si>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</si>
  <si>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</si>
  <si>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</si>
  <si>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</si>
  <si>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</si>
  <si>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</si>
  <si>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</si>
  <si>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</si>
  <si>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</si>
  <si>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</si>
  <si>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</si>
  <si>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</si>
  <si>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</si>
  <si>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</si>
  <si>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</si>
  <si>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ELY JOSÉLIO MONTEIRO BEZERRA DA SILVA</t>
  </si>
  <si>
    <t>2013 A 2014</t>
  </si>
  <si>
    <t>333.186.703-91</t>
  </si>
  <si>
    <t>ALESSANDRA PESSOA BARROS</t>
  </si>
  <si>
    <t>8697/O- 9 MA</t>
  </si>
  <si>
    <t>MURAL DA CÂMARA MUNICIPAL DE BURITICUPU</t>
  </si>
  <si>
    <t>23 DE MAIO DE 2013</t>
  </si>
  <si>
    <t>22 DE MAIO DE 2013</t>
  </si>
  <si>
    <t xml:space="preserve">AV.COLARES MOREIRA - SALA 406 - ED. COM. OFFICE TOWER - SÃO LUÍS/MA </t>
  </si>
  <si>
    <t>(98) 9112-1714</t>
  </si>
  <si>
    <t>calc.contabilidade@hotmail.com</t>
  </si>
  <si>
    <t>CÂMARA MUNICIPAL DE BURITICUPU - CNPJ: 01.612.526/0001-95</t>
  </si>
  <si>
    <t>JANEIRO A ABRIL DE 2013</t>
  </si>
  <si>
    <t>CÂMARA MUNICIPAL DE BURITICUPU</t>
  </si>
  <si>
    <t>JANEIRO  A ABRIL DE 2013</t>
  </si>
  <si>
    <t>JANEIRO A ABRIL DE 2012</t>
  </si>
  <si>
    <t>Abr/2013</t>
  </si>
  <si>
    <t>Març/2013</t>
  </si>
  <si>
    <t>Fev/2013</t>
  </si>
  <si>
    <t>Jan/2013</t>
  </si>
  <si>
    <t>Dez/2012</t>
  </si>
  <si>
    <t>Nov/2012</t>
  </si>
  <si>
    <t>Out/2012</t>
  </si>
  <si>
    <t>Set/2012</t>
  </si>
  <si>
    <t>Agost/2012</t>
  </si>
  <si>
    <t>Jul/2012</t>
  </si>
  <si>
    <t>Jun/2012</t>
  </si>
  <si>
    <t>Maio/2012</t>
  </si>
  <si>
    <t xml:space="preserve">MAIO DE 2012 A ABRIL DE 2013 </t>
  </si>
  <si>
    <t>MAIO DE 2012 A ABRIL DE 2013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</si>
</sst>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#,##0.00;[Red]\-#,##0.00"/>
    <numFmt numFmtId="166" formatCode="#,##0.00;\-#,##0.00"/>
    <numFmt numFmtId="167" formatCode="#,##0.00\ ;&quot; (&quot;#,##0.00\);&quot; -&quot;#\ ;@\ "/>
    <numFmt numFmtId="168" formatCode="&quot; R$&quot;#,##0.00\ ;&quot; R$(&quot;#,##0.00\);&quot; R$-&quot;#\ ;@\ "/>
  </numFmts>
  <fonts count="50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2" fillId="0" borderId="19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 applyProtection="1">
      <alignment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165" fontId="2" fillId="0" borderId="16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166" fontId="2" fillId="0" borderId="29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6" fontId="2" fillId="0" borderId="22" xfId="0" applyNumberFormat="1" applyFont="1" applyBorder="1" applyAlignment="1" applyProtection="1">
      <alignment horizontal="right" vertical="center" wrapText="1"/>
      <protection locked="0"/>
    </xf>
    <xf numFmtId="166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6" fontId="2" fillId="0" borderId="22" xfId="0" applyNumberFormat="1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Border="1" applyAlignment="1" applyProtection="1">
      <alignment horizontal="right" vertical="center" wrapText="1"/>
      <protection locked="0"/>
    </xf>
    <xf numFmtId="165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51" applyNumberFormat="1" applyFont="1" applyFill="1" applyBorder="1" applyAlignment="1" applyProtection="1">
      <alignment/>
      <protection locked="0"/>
    </xf>
    <xf numFmtId="4" fontId="6" fillId="0" borderId="27" xfId="51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0" fontId="2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B9" sqref="B9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5"/>
      <c r="B1" s="145"/>
      <c r="C1" s="1"/>
      <c r="D1" s="1"/>
      <c r="E1" s="1"/>
      <c r="F1" s="1"/>
      <c r="G1" s="1"/>
      <c r="H1" s="1"/>
      <c r="I1" s="1"/>
    </row>
    <row r="2" spans="1:9" ht="18.75">
      <c r="A2" s="145" t="s">
        <v>143</v>
      </c>
      <c r="B2" s="145"/>
      <c r="C2" s="1"/>
      <c r="D2" s="1"/>
      <c r="E2" s="1"/>
      <c r="F2" s="1"/>
      <c r="G2" s="1"/>
      <c r="H2" s="1"/>
      <c r="I2" s="1"/>
    </row>
    <row r="3" spans="1:9" ht="18.75">
      <c r="A3" s="145" t="s">
        <v>178</v>
      </c>
      <c r="B3" s="145"/>
      <c r="C3" s="1"/>
      <c r="D3" s="1"/>
      <c r="E3" s="1"/>
      <c r="F3" s="1"/>
      <c r="G3" s="1"/>
      <c r="H3" s="1"/>
      <c r="I3" s="1"/>
    </row>
    <row r="4" spans="1:9" ht="18.75">
      <c r="A4" s="146" t="s">
        <v>2</v>
      </c>
      <c r="B4" s="146"/>
      <c r="C4" s="1"/>
      <c r="D4" s="1"/>
      <c r="E4" s="1"/>
      <c r="F4" s="1"/>
      <c r="G4" s="1"/>
      <c r="H4" s="1"/>
      <c r="I4" s="1"/>
    </row>
    <row r="5" spans="1:9" ht="18.75">
      <c r="A5" s="145" t="s">
        <v>179</v>
      </c>
      <c r="B5" s="145"/>
      <c r="C5" s="1"/>
      <c r="D5" s="1"/>
      <c r="E5" s="1"/>
      <c r="F5" s="1"/>
      <c r="G5" s="1"/>
      <c r="H5" s="1"/>
      <c r="I5" s="1"/>
    </row>
    <row r="6" spans="1:2" ht="22.5">
      <c r="A6" s="147" t="s">
        <v>3</v>
      </c>
      <c r="B6" s="147"/>
    </row>
    <row r="8" spans="1:2" ht="18">
      <c r="A8" s="2" t="s">
        <v>4</v>
      </c>
      <c r="B8" s="3"/>
    </row>
    <row r="9" spans="1:2" ht="12.75">
      <c r="A9" s="4" t="s">
        <v>5</v>
      </c>
      <c r="B9" s="5" t="s">
        <v>167</v>
      </c>
    </row>
    <row r="10" spans="1:2" ht="12.75">
      <c r="A10" s="4" t="s">
        <v>6</v>
      </c>
      <c r="B10" s="5" t="s">
        <v>168</v>
      </c>
    </row>
    <row r="11" spans="1:2" ht="12.75">
      <c r="A11" s="4" t="s">
        <v>7</v>
      </c>
      <c r="B11" s="5" t="s">
        <v>169</v>
      </c>
    </row>
    <row r="12" spans="1:2" ht="12.75">
      <c r="A12" s="4" t="s">
        <v>8</v>
      </c>
      <c r="B12" s="5" t="s">
        <v>170</v>
      </c>
    </row>
    <row r="13" spans="1:2" ht="12.75">
      <c r="A13" s="4" t="s">
        <v>9</v>
      </c>
      <c r="B13" s="5" t="s">
        <v>171</v>
      </c>
    </row>
    <row r="14" spans="1:2" ht="12.75">
      <c r="A14" s="4"/>
      <c r="B14" s="5"/>
    </row>
    <row r="15" spans="1:2" ht="18">
      <c r="A15" s="2" t="s">
        <v>10</v>
      </c>
      <c r="B15" s="3"/>
    </row>
    <row r="16" spans="1:2" ht="12.75">
      <c r="A16" s="4" t="s">
        <v>11</v>
      </c>
      <c r="B16" s="5" t="s">
        <v>172</v>
      </c>
    </row>
    <row r="17" spans="1:2" ht="12.75">
      <c r="A17" s="6" t="s">
        <v>12</v>
      </c>
      <c r="B17" s="5" t="s">
        <v>173</v>
      </c>
    </row>
    <row r="18" spans="1:2" ht="12.75">
      <c r="A18" s="4" t="s">
        <v>13</v>
      </c>
      <c r="B18" s="5" t="s">
        <v>174</v>
      </c>
    </row>
    <row r="19" spans="1:2" ht="12.75">
      <c r="A19" s="4"/>
      <c r="B19" s="5"/>
    </row>
    <row r="20" spans="1:2" ht="18">
      <c r="A20" s="2" t="s">
        <v>14</v>
      </c>
      <c r="B20" s="3"/>
    </row>
    <row r="21" spans="1:2" ht="12.75">
      <c r="A21" s="4" t="s">
        <v>15</v>
      </c>
      <c r="B21" s="5" t="s">
        <v>175</v>
      </c>
    </row>
    <row r="22" spans="1:2" ht="12.75">
      <c r="A22" s="6" t="s">
        <v>16</v>
      </c>
      <c r="B22" s="5" t="s">
        <v>176</v>
      </c>
    </row>
    <row r="23" spans="1:2" ht="12.75">
      <c r="A23" s="7" t="s">
        <v>17</v>
      </c>
      <c r="B23" s="8" t="s">
        <v>177</v>
      </c>
    </row>
    <row r="1000" ht="12.75">
      <c r="A1000" s="9" t="s">
        <v>18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">
      <selection activeCell="G21" sqref="G21"/>
    </sheetView>
  </sheetViews>
  <sheetFormatPr defaultColWidth="9.00390625" defaultRowHeight="7.5" customHeight="1"/>
  <cols>
    <col min="1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19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70" t="s">
        <v>143</v>
      </c>
      <c r="B3" s="170"/>
      <c r="C3" s="170"/>
      <c r="D3" s="170"/>
      <c r="E3" s="170"/>
      <c r="F3" s="170"/>
      <c r="G3" s="170"/>
    </row>
    <row r="4" spans="1:7" ht="14.25" customHeight="1">
      <c r="A4" s="170" t="s">
        <v>178</v>
      </c>
      <c r="B4" s="170"/>
      <c r="C4" s="170"/>
      <c r="D4" s="170"/>
      <c r="E4" s="170"/>
      <c r="F4" s="170"/>
      <c r="G4" s="170"/>
    </row>
    <row r="5" spans="1:7" ht="14.25" customHeight="1">
      <c r="A5" s="171" t="s">
        <v>2</v>
      </c>
      <c r="B5" s="171"/>
      <c r="C5" s="171"/>
      <c r="D5" s="171"/>
      <c r="E5" s="171"/>
      <c r="F5" s="171"/>
      <c r="G5" s="171"/>
    </row>
    <row r="6" spans="1:7" ht="14.25" customHeight="1">
      <c r="A6" s="172" t="s">
        <v>20</v>
      </c>
      <c r="B6" s="172"/>
      <c r="C6" s="172"/>
      <c r="D6" s="172"/>
      <c r="E6" s="172"/>
      <c r="F6" s="172"/>
      <c r="G6" s="172"/>
    </row>
    <row r="7" spans="1:7" ht="14.25" customHeight="1">
      <c r="A7" s="171" t="s">
        <v>21</v>
      </c>
      <c r="B7" s="171"/>
      <c r="C7" s="171"/>
      <c r="D7" s="171"/>
      <c r="E7" s="171"/>
      <c r="F7" s="171"/>
      <c r="G7" s="171"/>
    </row>
    <row r="8" spans="1:7" ht="14.25" customHeight="1">
      <c r="A8" s="170" t="s">
        <v>195</v>
      </c>
      <c r="B8" s="170"/>
      <c r="C8" s="170"/>
      <c r="D8" s="170"/>
      <c r="E8" s="170"/>
      <c r="F8" s="170"/>
      <c r="G8" s="170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23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63" t="s">
        <v>24</v>
      </c>
      <c r="B11" s="163"/>
      <c r="C11" s="163"/>
      <c r="D11" s="163"/>
      <c r="E11" s="163"/>
      <c r="F11" s="164" t="s">
        <v>25</v>
      </c>
      <c r="G11" s="164"/>
    </row>
    <row r="12" spans="1:7" ht="14.25" customHeight="1">
      <c r="A12" s="163"/>
      <c r="B12" s="163"/>
      <c r="C12" s="163"/>
      <c r="D12" s="163"/>
      <c r="E12" s="163"/>
      <c r="F12" s="165" t="s">
        <v>26</v>
      </c>
      <c r="G12" s="165"/>
    </row>
    <row r="13" spans="1:7" ht="12.75" customHeight="1">
      <c r="A13" s="163"/>
      <c r="B13" s="163"/>
      <c r="C13" s="163"/>
      <c r="D13" s="163"/>
      <c r="E13" s="163"/>
      <c r="F13" s="166" t="s">
        <v>27</v>
      </c>
      <c r="G13" s="16" t="s">
        <v>28</v>
      </c>
    </row>
    <row r="14" spans="1:7" ht="12.75" customHeight="1">
      <c r="A14" s="163"/>
      <c r="B14" s="163"/>
      <c r="C14" s="163"/>
      <c r="D14" s="163"/>
      <c r="E14" s="163"/>
      <c r="F14" s="166"/>
      <c r="G14" s="14" t="s">
        <v>29</v>
      </c>
    </row>
    <row r="15" spans="1:7" ht="12.75" customHeight="1">
      <c r="A15" s="163"/>
      <c r="B15" s="163"/>
      <c r="C15" s="163"/>
      <c r="D15" s="163"/>
      <c r="E15" s="163"/>
      <c r="F15" s="166"/>
      <c r="G15" s="14" t="s">
        <v>30</v>
      </c>
    </row>
    <row r="16" spans="1:7" ht="12.75" customHeight="1">
      <c r="A16" s="163"/>
      <c r="B16" s="163"/>
      <c r="C16" s="163"/>
      <c r="D16" s="163"/>
      <c r="E16" s="163"/>
      <c r="F16" s="166"/>
      <c r="G16" s="17" t="s">
        <v>31</v>
      </c>
    </row>
    <row r="17" spans="1:7" ht="14.25" customHeight="1">
      <c r="A17" s="163"/>
      <c r="B17" s="163"/>
      <c r="C17" s="163"/>
      <c r="D17" s="163"/>
      <c r="E17" s="163"/>
      <c r="F17" s="18" t="s">
        <v>32</v>
      </c>
      <c r="G17" s="19" t="s">
        <v>33</v>
      </c>
    </row>
    <row r="18" spans="1:8" ht="14.25" customHeight="1">
      <c r="A18" s="20" t="s">
        <v>34</v>
      </c>
      <c r="B18" s="20"/>
      <c r="C18" s="20"/>
      <c r="D18" s="20"/>
      <c r="E18" s="20"/>
      <c r="F18" s="21">
        <f>F19+F20+F21</f>
        <v>1229308.91</v>
      </c>
      <c r="G18" s="22">
        <f>G19+G20+G21</f>
        <v>0</v>
      </c>
      <c r="H18" s="23"/>
    </row>
    <row r="19" spans="1:7" ht="14.25" customHeight="1">
      <c r="A19" s="24" t="s">
        <v>35</v>
      </c>
      <c r="B19" s="20"/>
      <c r="C19" s="20"/>
      <c r="D19" s="20"/>
      <c r="E19" s="20"/>
      <c r="F19" s="25">
        <v>1229308.91</v>
      </c>
      <c r="G19" s="26"/>
    </row>
    <row r="20" spans="1:7" ht="14.25" customHeight="1">
      <c r="A20" s="24" t="s">
        <v>36</v>
      </c>
      <c r="B20" s="20"/>
      <c r="C20" s="20"/>
      <c r="D20" s="20"/>
      <c r="E20" s="20"/>
      <c r="F20" s="25"/>
      <c r="G20" s="26"/>
    </row>
    <row r="21" spans="1:7" ht="14.25" customHeight="1">
      <c r="A21" s="24" t="s">
        <v>37</v>
      </c>
      <c r="B21" s="20"/>
      <c r="C21" s="20"/>
      <c r="D21" s="20"/>
      <c r="E21" s="20"/>
      <c r="F21" s="25"/>
      <c r="G21" s="26"/>
    </row>
    <row r="22" spans="1:8" ht="14.25" customHeight="1">
      <c r="A22" s="20" t="s">
        <v>38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39</v>
      </c>
      <c r="B23" s="20"/>
      <c r="C23" s="20"/>
      <c r="D23" s="20"/>
      <c r="E23" s="20"/>
      <c r="F23" s="25"/>
      <c r="G23" s="26"/>
    </row>
    <row r="24" spans="1:7" s="30" customFormat="1" ht="14.25" customHeight="1">
      <c r="A24" s="29" t="s">
        <v>40</v>
      </c>
      <c r="B24" s="20"/>
      <c r="C24" s="20"/>
      <c r="D24" s="20"/>
      <c r="E24" s="20"/>
      <c r="F24" s="25"/>
      <c r="G24" s="26"/>
    </row>
    <row r="25" spans="1:7" s="30" customFormat="1" ht="14.25" customHeight="1">
      <c r="A25" s="29" t="s">
        <v>41</v>
      </c>
      <c r="B25" s="20"/>
      <c r="C25" s="20"/>
      <c r="D25" s="20"/>
      <c r="E25" s="20"/>
      <c r="F25" s="25"/>
      <c r="G25" s="26"/>
    </row>
    <row r="26" spans="1:7" s="30" customFormat="1" ht="14.25" customHeight="1">
      <c r="A26" s="31" t="s">
        <v>42</v>
      </c>
      <c r="B26" s="32"/>
      <c r="C26" s="32"/>
      <c r="D26" s="32"/>
      <c r="E26" s="32"/>
      <c r="F26" s="33"/>
      <c r="G26" s="34"/>
    </row>
    <row r="27" spans="1:8" s="30" customFormat="1" ht="14.25" customHeight="1">
      <c r="A27" s="20" t="s">
        <v>43</v>
      </c>
      <c r="B27" s="32"/>
      <c r="C27" s="32"/>
      <c r="D27" s="32"/>
      <c r="E27" s="32"/>
      <c r="F27" s="35">
        <f>F18-F22</f>
        <v>1229308.91</v>
      </c>
      <c r="G27" s="36">
        <f>G18-G22</f>
        <v>0</v>
      </c>
      <c r="H27" s="37"/>
    </row>
    <row r="28" spans="1:7" s="30" customFormat="1" ht="14.25" customHeight="1">
      <c r="A28" s="38" t="s">
        <v>44</v>
      </c>
      <c r="B28" s="38"/>
      <c r="C28" s="38"/>
      <c r="D28" s="38"/>
      <c r="E28" s="38"/>
      <c r="F28" s="167">
        <f>F27+G27</f>
        <v>1229308.91</v>
      </c>
      <c r="G28" s="167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68" t="s">
        <v>45</v>
      </c>
      <c r="B30" s="168"/>
      <c r="C30" s="168"/>
      <c r="D30" s="168"/>
      <c r="E30" s="168"/>
      <c r="F30" s="169" t="s">
        <v>46</v>
      </c>
      <c r="G30" s="169"/>
    </row>
    <row r="31" spans="1:7" s="30" customFormat="1" ht="14.25" customHeight="1">
      <c r="A31" s="38" t="s">
        <v>47</v>
      </c>
      <c r="B31" s="38"/>
      <c r="C31" s="38"/>
      <c r="D31" s="38"/>
      <c r="E31" s="38"/>
      <c r="F31" s="160"/>
      <c r="G31" s="160"/>
    </row>
    <row r="32" spans="1:7" s="30" customFormat="1" ht="14.25" customHeight="1">
      <c r="A32" s="38" t="s">
        <v>48</v>
      </c>
      <c r="B32" s="38"/>
      <c r="C32" s="38"/>
      <c r="D32" s="38"/>
      <c r="E32" s="38"/>
      <c r="F32" s="161">
        <f>IF(F31="",0,IF(F31=0,0,F28/F31))</f>
        <v>0</v>
      </c>
      <c r="G32" s="161"/>
    </row>
    <row r="33" spans="1:7" s="30" customFormat="1" ht="14.25" customHeight="1">
      <c r="A33" s="162" t="s">
        <v>49</v>
      </c>
      <c r="B33" s="162"/>
      <c r="C33" s="162"/>
      <c r="D33" s="162"/>
      <c r="E33" s="162"/>
      <c r="F33" s="161">
        <f>+F31*0.54</f>
        <v>0</v>
      </c>
      <c r="G33" s="161"/>
    </row>
    <row r="34" spans="1:7" s="30" customFormat="1" ht="14.25" customHeight="1">
      <c r="A34" s="38" t="s">
        <v>50</v>
      </c>
      <c r="B34" s="38"/>
      <c r="C34" s="38"/>
      <c r="D34" s="38"/>
      <c r="E34" s="38"/>
      <c r="F34" s="161">
        <f>+F33*0.95</f>
        <v>0</v>
      </c>
      <c r="G34" s="161"/>
    </row>
    <row r="35" spans="1:7" s="30" customFormat="1" ht="14.25" customHeight="1">
      <c r="A35" s="38" t="s">
        <v>51</v>
      </c>
      <c r="B35" s="38"/>
      <c r="C35" s="38"/>
      <c r="D35" s="38"/>
      <c r="E35" s="38"/>
      <c r="F35" s="161">
        <f>+F33*0.9</f>
        <v>0</v>
      </c>
      <c r="G35" s="161"/>
    </row>
    <row r="36" spans="1:7" s="30" customFormat="1" ht="14.25" customHeight="1">
      <c r="A36" s="39" t="s">
        <v>52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53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54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55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56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57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58</v>
      </c>
      <c r="B42" s="13"/>
      <c r="C42" s="13"/>
      <c r="D42" s="13"/>
      <c r="E42" s="13"/>
      <c r="F42" s="13"/>
      <c r="G42" s="13"/>
    </row>
    <row r="46" spans="1:9" ht="16.5" customHeight="1">
      <c r="A46" s="155" t="s">
        <v>59</v>
      </c>
      <c r="B46" s="155"/>
      <c r="C46" s="155"/>
      <c r="D46" s="155"/>
      <c r="E46" s="155"/>
      <c r="F46" s="155"/>
      <c r="G46" s="155"/>
      <c r="H46" s="155"/>
      <c r="I46" s="155"/>
    </row>
    <row r="47" spans="1:9" s="40" customFormat="1" ht="13.5" customHeight="1">
      <c r="A47" s="156" t="s">
        <v>60</v>
      </c>
      <c r="B47" s="156"/>
      <c r="C47" s="156"/>
      <c r="D47" s="156"/>
      <c r="E47" s="156"/>
      <c r="F47" s="156"/>
      <c r="G47" s="156"/>
      <c r="H47" s="156"/>
      <c r="I47" s="156"/>
    </row>
    <row r="48" spans="1:9" s="40" customFormat="1" ht="13.5" customHeight="1">
      <c r="A48" s="157" t="s">
        <v>61</v>
      </c>
      <c r="B48" s="157"/>
      <c r="C48" s="157"/>
      <c r="D48" s="158" t="s">
        <v>62</v>
      </c>
      <c r="E48" s="158"/>
      <c r="F48" s="158"/>
      <c r="G48" s="159" t="s">
        <v>63</v>
      </c>
      <c r="H48" s="159"/>
      <c r="I48" s="159"/>
    </row>
    <row r="49" spans="1:9" s="40" customFormat="1" ht="13.5" customHeight="1">
      <c r="A49" s="157" t="s">
        <v>64</v>
      </c>
      <c r="B49" s="157"/>
      <c r="C49" s="157"/>
      <c r="D49" s="158" t="s">
        <v>65</v>
      </c>
      <c r="E49" s="158"/>
      <c r="F49" s="158"/>
      <c r="G49" s="159" t="s">
        <v>66</v>
      </c>
      <c r="H49" s="159"/>
      <c r="I49" s="159"/>
    </row>
    <row r="50" spans="1:9" ht="7.5" customHeight="1">
      <c r="A50" s="154" t="s">
        <v>67</v>
      </c>
      <c r="B50" s="151" t="s">
        <v>68</v>
      </c>
      <c r="C50" s="151" t="s">
        <v>69</v>
      </c>
      <c r="D50" s="151" t="s">
        <v>70</v>
      </c>
      <c r="E50" s="151" t="s">
        <v>71</v>
      </c>
      <c r="F50" s="151" t="s">
        <v>68</v>
      </c>
      <c r="G50" s="151" t="s">
        <v>72</v>
      </c>
      <c r="H50" s="151" t="s">
        <v>71</v>
      </c>
      <c r="I50" s="152" t="s">
        <v>68</v>
      </c>
    </row>
    <row r="51" spans="1:9" ht="7.5" customHeight="1">
      <c r="A51" s="154"/>
      <c r="B51" s="151"/>
      <c r="C51" s="151"/>
      <c r="D51" s="151"/>
      <c r="E51" s="151"/>
      <c r="F51" s="151"/>
      <c r="G51" s="151"/>
      <c r="H51" s="151"/>
      <c r="I51" s="152"/>
    </row>
    <row r="52" spans="1:9" ht="7.5" customHeight="1">
      <c r="A52" s="154"/>
      <c r="B52" s="151"/>
      <c r="C52" s="151"/>
      <c r="D52" s="151"/>
      <c r="E52" s="151"/>
      <c r="F52" s="151"/>
      <c r="G52" s="151"/>
      <c r="H52" s="151"/>
      <c r="I52" s="152"/>
    </row>
    <row r="53" spans="1:9" ht="14.25" customHeight="1">
      <c r="A53" s="41" t="s">
        <v>32</v>
      </c>
      <c r="B53" s="41" t="s">
        <v>33</v>
      </c>
      <c r="C53" s="41" t="s">
        <v>73</v>
      </c>
      <c r="D53" s="41" t="s">
        <v>74</v>
      </c>
      <c r="E53" s="41" t="s">
        <v>75</v>
      </c>
      <c r="F53" s="41" t="s">
        <v>76</v>
      </c>
      <c r="G53" s="41" t="s">
        <v>77</v>
      </c>
      <c r="H53" s="41" t="s">
        <v>78</v>
      </c>
      <c r="I53" s="42" t="s">
        <v>79</v>
      </c>
    </row>
    <row r="54" spans="1:9" ht="7.5" customHeight="1">
      <c r="A54" s="153"/>
      <c r="B54" s="153"/>
      <c r="C54" s="148">
        <f>+B54-A54</f>
        <v>0</v>
      </c>
      <c r="D54" s="148">
        <f>+C54/3</f>
        <v>0</v>
      </c>
      <c r="E54" s="148">
        <f>+B54-D54</f>
        <v>0</v>
      </c>
      <c r="F54" s="153"/>
      <c r="G54" s="148">
        <f>+F54-A54</f>
        <v>0</v>
      </c>
      <c r="H54" s="148">
        <f>+A54</f>
        <v>0</v>
      </c>
      <c r="I54" s="149"/>
    </row>
    <row r="55" spans="1:9" ht="7.5" customHeight="1">
      <c r="A55" s="153"/>
      <c r="B55" s="153"/>
      <c r="C55" s="148"/>
      <c r="D55" s="148"/>
      <c r="E55" s="148"/>
      <c r="F55" s="148"/>
      <c r="G55" s="148"/>
      <c r="H55" s="148"/>
      <c r="I55" s="149"/>
    </row>
    <row r="56" spans="1:9" ht="12.75" customHeight="1">
      <c r="A56" s="150" t="s">
        <v>80</v>
      </c>
      <c r="B56" s="150"/>
      <c r="C56" s="150"/>
      <c r="D56" s="150"/>
      <c r="E56" s="150"/>
      <c r="F56" s="150"/>
      <c r="G56" s="150"/>
      <c r="H56" s="150"/>
      <c r="I56" s="150"/>
    </row>
  </sheetData>
  <sheetProtection password="DA51" sheet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B4">
      <selection activeCell="M14" sqref="M14:M17"/>
    </sheetView>
  </sheetViews>
  <sheetFormatPr defaultColWidth="9.140625" defaultRowHeight="11.25" customHeight="1"/>
  <cols>
    <col min="1" max="1" width="60.421875" style="43" customWidth="1"/>
    <col min="2" max="13" width="11.140625" style="43" customWidth="1"/>
    <col min="14" max="15" width="13.140625" style="43" customWidth="1"/>
    <col min="16" max="16384" width="9.140625" style="43" customWidth="1"/>
  </cols>
  <sheetData>
    <row r="1" spans="1:15" ht="15.75" customHeight="1">
      <c r="A1" s="44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84" t="s">
        <v>143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1.25" customHeight="1">
      <c r="A4" s="184" t="s">
        <v>180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1.25" customHeight="1">
      <c r="A5" s="185" t="s">
        <v>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1.25" customHeight="1">
      <c r="A6" s="186" t="s">
        <v>20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 ht="11.25" customHeight="1">
      <c r="A7" s="185" t="s">
        <v>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5" ht="11.25" customHeight="1">
      <c r="A8" s="184" t="s">
        <v>196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80" t="s">
        <v>24</v>
      </c>
      <c r="B11" s="181" t="s">
        <v>25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1.25" customHeight="1">
      <c r="A12" s="180"/>
      <c r="B12" s="182" t="s">
        <v>26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1:15" ht="11.25" customHeight="1">
      <c r="A13" s="180"/>
      <c r="B13" s="183" t="s">
        <v>27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48" t="s">
        <v>28</v>
      </c>
    </row>
    <row r="14" spans="1:15" ht="11.25" customHeight="1">
      <c r="A14" s="180"/>
      <c r="B14" s="178" t="s">
        <v>194</v>
      </c>
      <c r="C14" s="178" t="s">
        <v>193</v>
      </c>
      <c r="D14" s="178" t="s">
        <v>192</v>
      </c>
      <c r="E14" s="178" t="s">
        <v>191</v>
      </c>
      <c r="F14" s="178" t="s">
        <v>190</v>
      </c>
      <c r="G14" s="178" t="s">
        <v>189</v>
      </c>
      <c r="H14" s="178" t="s">
        <v>188</v>
      </c>
      <c r="I14" s="178" t="s">
        <v>187</v>
      </c>
      <c r="J14" s="178" t="s">
        <v>186</v>
      </c>
      <c r="K14" s="178" t="s">
        <v>185</v>
      </c>
      <c r="L14" s="178" t="s">
        <v>184</v>
      </c>
      <c r="M14" s="179" t="s">
        <v>183</v>
      </c>
      <c r="N14" s="49" t="s">
        <v>82</v>
      </c>
      <c r="O14" s="50" t="s">
        <v>83</v>
      </c>
    </row>
    <row r="15" spans="1:15" ht="11.25" customHeight="1">
      <c r="A15" s="180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1" t="s">
        <v>84</v>
      </c>
      <c r="O15" s="50" t="s">
        <v>85</v>
      </c>
    </row>
    <row r="16" spans="1:15" ht="11.25" customHeight="1">
      <c r="A16" s="180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51" t="s">
        <v>86</v>
      </c>
      <c r="O16" s="52" t="s">
        <v>31</v>
      </c>
    </row>
    <row r="17" spans="1:15" ht="11.25" customHeight="1">
      <c r="A17" s="180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3" t="s">
        <v>32</v>
      </c>
      <c r="O17" s="54" t="s">
        <v>33</v>
      </c>
    </row>
    <row r="18" spans="1:15" ht="11.25" customHeight="1">
      <c r="A18" s="55" t="s">
        <v>34</v>
      </c>
      <c r="B18" s="56">
        <f aca="true" t="shared" si="0" ref="B18:M18">B19+B20+B21</f>
        <v>87800.26</v>
      </c>
      <c r="C18" s="56">
        <f t="shared" si="0"/>
        <v>89002.19</v>
      </c>
      <c r="D18" s="56">
        <f t="shared" si="0"/>
        <v>88283.74</v>
      </c>
      <c r="E18" s="56">
        <f t="shared" si="0"/>
        <v>87884.53</v>
      </c>
      <c r="F18" s="56">
        <f t="shared" si="0"/>
        <v>87806.6</v>
      </c>
      <c r="G18" s="56">
        <f t="shared" si="0"/>
        <v>88024.46</v>
      </c>
      <c r="H18" s="56">
        <f t="shared" si="0"/>
        <v>86789.59</v>
      </c>
      <c r="I18" s="56">
        <f t="shared" si="0"/>
        <v>116168.78</v>
      </c>
      <c r="J18" s="56">
        <f t="shared" si="0"/>
        <v>126174.15</v>
      </c>
      <c r="K18" s="56">
        <f t="shared" si="0"/>
        <v>122637.16</v>
      </c>
      <c r="L18" s="56">
        <f t="shared" si="0"/>
        <v>124487.52</v>
      </c>
      <c r="M18" s="56">
        <f t="shared" si="0"/>
        <v>124249.93</v>
      </c>
      <c r="N18" s="57">
        <f>SUM(B18:M18)</f>
        <v>1229308.91</v>
      </c>
      <c r="O18" s="57">
        <f>SUM(C18:N18)</f>
        <v>2370817.56</v>
      </c>
    </row>
    <row r="19" spans="1:15" ht="11.25" customHeight="1">
      <c r="A19" s="58" t="s">
        <v>87</v>
      </c>
      <c r="B19" s="59">
        <v>87800.26</v>
      </c>
      <c r="C19" s="60">
        <v>89002.19</v>
      </c>
      <c r="D19" s="61">
        <v>88283.74</v>
      </c>
      <c r="E19" s="61">
        <v>87884.53</v>
      </c>
      <c r="F19" s="61">
        <v>87806.6</v>
      </c>
      <c r="G19" s="61">
        <v>88024.46</v>
      </c>
      <c r="H19" s="61">
        <v>86789.59</v>
      </c>
      <c r="I19" s="61">
        <v>116168.78</v>
      </c>
      <c r="J19" s="61">
        <v>126174.15</v>
      </c>
      <c r="K19" s="61">
        <v>122637.16</v>
      </c>
      <c r="L19" s="61">
        <v>124487.52</v>
      </c>
      <c r="M19" s="61">
        <v>124249.93</v>
      </c>
      <c r="N19" s="61"/>
      <c r="O19" s="61"/>
    </row>
    <row r="20" spans="1:15" ht="11.25" customHeight="1">
      <c r="A20" s="58" t="s">
        <v>88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89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38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SUM(C22:N22)</f>
        <v>0</v>
      </c>
    </row>
    <row r="23" spans="1:15" ht="11.25" customHeight="1">
      <c r="A23" s="65" t="s">
        <v>39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90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91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42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43</v>
      </c>
      <c r="B27" s="70">
        <f aca="true" t="shared" si="2" ref="B27:O27">B18-B22</f>
        <v>87800.26</v>
      </c>
      <c r="C27" s="70">
        <f t="shared" si="2"/>
        <v>89002.19</v>
      </c>
      <c r="D27" s="70">
        <f t="shared" si="2"/>
        <v>88283.74</v>
      </c>
      <c r="E27" s="70">
        <f t="shared" si="2"/>
        <v>87884.53</v>
      </c>
      <c r="F27" s="70">
        <f t="shared" si="2"/>
        <v>87806.6</v>
      </c>
      <c r="G27" s="70">
        <f t="shared" si="2"/>
        <v>88024.46</v>
      </c>
      <c r="H27" s="70">
        <f t="shared" si="2"/>
        <v>86789.59</v>
      </c>
      <c r="I27" s="70">
        <f t="shared" si="2"/>
        <v>116168.78</v>
      </c>
      <c r="J27" s="70">
        <f t="shared" si="2"/>
        <v>126174.15</v>
      </c>
      <c r="K27" s="70">
        <f t="shared" si="2"/>
        <v>122637.16</v>
      </c>
      <c r="L27" s="70">
        <f t="shared" si="2"/>
        <v>124487.52</v>
      </c>
      <c r="M27" s="70">
        <f t="shared" si="2"/>
        <v>124249.93</v>
      </c>
      <c r="N27" s="70">
        <f t="shared" si="2"/>
        <v>1229308.91</v>
      </c>
      <c r="O27" s="71">
        <f t="shared" si="2"/>
        <v>2370817.56</v>
      </c>
      <c r="P27" s="72"/>
    </row>
    <row r="28" spans="1:15" ht="11.25" customHeight="1">
      <c r="A28" s="73" t="s">
        <v>44</v>
      </c>
      <c r="B28" s="174">
        <f>N27+O27</f>
        <v>3600126.4699999997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</row>
    <row r="29" spans="1:15" ht="6.7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</row>
    <row r="30" spans="1:15" ht="11.25" customHeight="1">
      <c r="A30" s="74" t="s">
        <v>45</v>
      </c>
      <c r="B30" s="176" t="s">
        <v>46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</row>
    <row r="31" spans="1:15" ht="11.25" customHeight="1">
      <c r="A31" s="73" t="s">
        <v>47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</row>
    <row r="32" spans="1:15" ht="12.75" customHeight="1">
      <c r="A32" s="75" t="s">
        <v>48</v>
      </c>
      <c r="B32" s="173">
        <f>IF(B31="",0,IF(B31=0,0,B28/B31))</f>
        <v>0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</row>
    <row r="33" spans="1:15" ht="11.25" customHeight="1">
      <c r="A33" s="76" t="s">
        <v>49</v>
      </c>
      <c r="B33" s="173">
        <f>+B31*0.54</f>
        <v>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</row>
    <row r="34" spans="1:15" ht="11.25" customHeight="1">
      <c r="A34" s="73" t="s">
        <v>50</v>
      </c>
      <c r="B34" s="173">
        <f>+B31*0.95</f>
        <v>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</row>
    <row r="35" spans="1:15" ht="11.25" customHeight="1">
      <c r="A35" s="77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92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F68" sqref="F68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8" t="s">
        <v>93</v>
      </c>
      <c r="B1" s="198"/>
      <c r="C1" s="198"/>
      <c r="D1" s="198"/>
    </row>
    <row r="2" spans="1:4" ht="11.25" customHeight="1">
      <c r="A2" s="190"/>
      <c r="B2" s="190"/>
      <c r="C2" s="190"/>
      <c r="D2" s="190"/>
    </row>
    <row r="3" spans="1:4" ht="11.25" customHeight="1">
      <c r="A3" s="192" t="s">
        <v>143</v>
      </c>
      <c r="B3" s="192"/>
      <c r="C3" s="192"/>
      <c r="D3" s="192"/>
    </row>
    <row r="4" spans="1:4" ht="11.25" customHeight="1">
      <c r="A4" s="191" t="s">
        <v>1</v>
      </c>
      <c r="B4" s="191"/>
      <c r="C4" s="191"/>
      <c r="D4" s="191"/>
    </row>
    <row r="5" spans="1:4" ht="11.25" customHeight="1">
      <c r="A5" s="199" t="s">
        <v>2</v>
      </c>
      <c r="B5" s="199"/>
      <c r="C5" s="199"/>
      <c r="D5" s="199"/>
    </row>
    <row r="6" spans="1:4" ht="11.25" customHeight="1">
      <c r="A6" s="200" t="s">
        <v>94</v>
      </c>
      <c r="B6" s="200"/>
      <c r="C6" s="200"/>
      <c r="D6" s="200"/>
    </row>
    <row r="7" spans="1:4" ht="11.25" customHeight="1">
      <c r="A7" s="191" t="s">
        <v>21</v>
      </c>
      <c r="B7" s="191"/>
      <c r="C7" s="191"/>
      <c r="D7" s="191"/>
    </row>
    <row r="8" spans="1:4" ht="11.25" customHeight="1">
      <c r="A8" s="192" t="s">
        <v>181</v>
      </c>
      <c r="B8" s="192"/>
      <c r="C8" s="192"/>
      <c r="D8" s="192"/>
    </row>
    <row r="9" spans="1:4" ht="11.25" customHeight="1">
      <c r="A9" s="191"/>
      <c r="B9" s="191"/>
      <c r="C9" s="191"/>
      <c r="D9" s="191"/>
    </row>
    <row r="10" spans="1:5" ht="11.25" customHeight="1">
      <c r="A10" s="193" t="s">
        <v>95</v>
      </c>
      <c r="B10" s="193"/>
      <c r="C10" s="193"/>
      <c r="D10" s="80">
        <v>1</v>
      </c>
      <c r="E10" s="81"/>
    </row>
    <row r="11" spans="1:5" ht="11.25" customHeight="1">
      <c r="A11" s="194" t="s">
        <v>96</v>
      </c>
      <c r="B11" s="195" t="s">
        <v>97</v>
      </c>
      <c r="C11" s="196" t="s">
        <v>98</v>
      </c>
      <c r="D11" s="197" t="s">
        <v>99</v>
      </c>
      <c r="E11" s="81"/>
    </row>
    <row r="12" spans="1:5" ht="11.25" customHeight="1">
      <c r="A12" s="194"/>
      <c r="B12" s="195"/>
      <c r="C12" s="196"/>
      <c r="D12" s="197"/>
      <c r="E12" s="81"/>
    </row>
    <row r="13" spans="1:5" ht="11.25" customHeight="1">
      <c r="A13" s="194"/>
      <c r="B13" s="195"/>
      <c r="C13" s="196"/>
      <c r="D13" s="197"/>
      <c r="E13" s="81"/>
    </row>
    <row r="14" spans="1:5" ht="11.25" customHeight="1">
      <c r="A14" s="194"/>
      <c r="B14" s="82" t="s">
        <v>32</v>
      </c>
      <c r="C14" s="83" t="s">
        <v>33</v>
      </c>
      <c r="D14" s="84" t="s">
        <v>100</v>
      </c>
      <c r="E14" s="81"/>
    </row>
    <row r="15" spans="1:5" s="90" customFormat="1" ht="11.25" customHeight="1">
      <c r="A15" s="85" t="s">
        <v>101</v>
      </c>
      <c r="B15" s="86"/>
      <c r="C15" s="87"/>
      <c r="D15" s="88">
        <f aca="true" t="shared" si="0" ref="D15:D41">B15-C15</f>
        <v>0</v>
      </c>
      <c r="E15" s="89"/>
    </row>
    <row r="16" spans="1:5" s="90" customFormat="1" ht="11.25" customHeight="1">
      <c r="A16" s="91" t="s">
        <v>101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101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101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101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101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101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101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101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101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101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101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101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101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101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101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101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101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101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101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101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101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101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101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102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102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102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103</v>
      </c>
      <c r="B42" s="98">
        <f>SUM(B15:B41)</f>
        <v>0</v>
      </c>
      <c r="C42" s="98">
        <f>SUM(C15:C41)</f>
        <v>0</v>
      </c>
      <c r="D42" s="99">
        <f>SUM(D15:D41)</f>
        <v>0</v>
      </c>
      <c r="E42" s="100"/>
    </row>
    <row r="43" spans="1:5" s="90" customFormat="1" ht="11.25" customHeight="1">
      <c r="A43" s="102" t="s">
        <v>104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104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104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104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104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104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104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104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104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104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104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104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104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104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104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104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104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104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104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104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104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104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104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104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102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102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102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105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106</v>
      </c>
      <c r="B71" s="105">
        <f>+B70+B42</f>
        <v>0</v>
      </c>
      <c r="C71" s="105">
        <f>C42+C70</f>
        <v>0</v>
      </c>
      <c r="D71" s="106">
        <f>D42+D70</f>
        <v>0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107</v>
      </c>
      <c r="B73" s="187"/>
      <c r="C73" s="187"/>
      <c r="D73" s="188"/>
      <c r="E73" s="100"/>
    </row>
    <row r="74" spans="1:5" s="101" customFormat="1" ht="11.25" customHeight="1">
      <c r="A74" s="110" t="s">
        <v>108</v>
      </c>
      <c r="B74" s="187"/>
      <c r="C74" s="187"/>
      <c r="D74" s="188"/>
      <c r="E74" s="100"/>
    </row>
    <row r="75" spans="1:4" ht="11.25" customHeight="1">
      <c r="A75" s="189" t="s">
        <v>52</v>
      </c>
      <c r="B75" s="189"/>
      <c r="C75" s="189"/>
      <c r="D75" s="111"/>
    </row>
    <row r="76" spans="1:4" ht="11.25" customHeight="1">
      <c r="A76" s="190" t="s">
        <v>109</v>
      </c>
      <c r="B76" s="190"/>
      <c r="C76" s="190"/>
      <c r="D76" s="112"/>
    </row>
  </sheetData>
  <sheetProtection password="DA51" sheet="1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L57" sqref="L57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12" t="s">
        <v>110</v>
      </c>
      <c r="B1" s="212"/>
      <c r="C1" s="212"/>
      <c r="D1" s="212"/>
      <c r="E1" s="212"/>
      <c r="F1" s="212"/>
      <c r="G1" s="212"/>
    </row>
    <row r="2" spans="1:7" ht="11.25" customHeight="1">
      <c r="A2" s="213"/>
      <c r="B2" s="213"/>
      <c r="C2" s="213"/>
      <c r="D2" s="213"/>
      <c r="E2" s="213"/>
      <c r="F2" s="213"/>
      <c r="G2" s="213"/>
    </row>
    <row r="3" spans="1:7" ht="11.25" customHeight="1">
      <c r="A3" s="205" t="s">
        <v>143</v>
      </c>
      <c r="B3" s="205"/>
      <c r="C3" s="205"/>
      <c r="D3" s="205"/>
      <c r="E3" s="205"/>
      <c r="F3" s="205"/>
      <c r="G3" s="205"/>
    </row>
    <row r="4" spans="1:7" ht="11.25" customHeight="1">
      <c r="A4" s="213" t="s">
        <v>2</v>
      </c>
      <c r="B4" s="213"/>
      <c r="C4" s="213"/>
      <c r="D4" s="213"/>
      <c r="E4" s="213"/>
      <c r="F4" s="213"/>
      <c r="G4" s="213"/>
    </row>
    <row r="5" spans="1:7" s="12" customFormat="1" ht="11.25" customHeight="1">
      <c r="A5" s="214" t="s">
        <v>111</v>
      </c>
      <c r="B5" s="214"/>
      <c r="C5" s="214"/>
      <c r="D5" s="214"/>
      <c r="E5" s="214"/>
      <c r="F5" s="214"/>
      <c r="G5" s="214"/>
    </row>
    <row r="6" spans="1:7" s="12" customFormat="1" ht="11.25" customHeight="1">
      <c r="A6" s="213" t="s">
        <v>21</v>
      </c>
      <c r="B6" s="213"/>
      <c r="C6" s="213"/>
      <c r="D6" s="213"/>
      <c r="E6" s="213"/>
      <c r="F6" s="213"/>
      <c r="G6" s="213"/>
    </row>
    <row r="7" spans="1:7" s="12" customFormat="1" ht="11.25" customHeight="1">
      <c r="A7" s="205" t="s">
        <v>182</v>
      </c>
      <c r="B7" s="205"/>
      <c r="C7" s="205"/>
      <c r="D7" s="205"/>
      <c r="E7" s="205"/>
      <c r="F7" s="205"/>
      <c r="G7" s="205"/>
    </row>
    <row r="8" spans="1:7" ht="11.25" customHeight="1">
      <c r="A8" s="206"/>
      <c r="B8" s="206"/>
      <c r="C8" s="206"/>
      <c r="D8" s="206"/>
      <c r="E8" s="206"/>
      <c r="F8" s="206"/>
      <c r="G8" s="206"/>
    </row>
    <row r="9" spans="1:7" ht="11.25" customHeight="1">
      <c r="A9" s="207" t="s">
        <v>112</v>
      </c>
      <c r="B9" s="207"/>
      <c r="C9" s="207"/>
      <c r="D9" s="207"/>
      <c r="E9" s="207"/>
      <c r="F9" s="208">
        <v>1</v>
      </c>
      <c r="G9" s="208"/>
    </row>
    <row r="10" spans="1:7" ht="18" customHeight="1">
      <c r="A10" s="209" t="s">
        <v>96</v>
      </c>
      <c r="B10" s="201" t="s">
        <v>113</v>
      </c>
      <c r="C10" s="201"/>
      <c r="D10" s="201"/>
      <c r="E10" s="201"/>
      <c r="F10" s="201" t="s">
        <v>114</v>
      </c>
      <c r="G10" s="210" t="s">
        <v>115</v>
      </c>
    </row>
    <row r="11" spans="1:7" ht="18" customHeight="1">
      <c r="A11" s="209"/>
      <c r="B11" s="211" t="s">
        <v>116</v>
      </c>
      <c r="C11" s="211"/>
      <c r="D11" s="211" t="s">
        <v>117</v>
      </c>
      <c r="E11" s="211"/>
      <c r="F11" s="201"/>
      <c r="G11" s="210"/>
    </row>
    <row r="12" spans="1:7" ht="18" customHeight="1">
      <c r="A12" s="209"/>
      <c r="B12" s="113" t="s">
        <v>118</v>
      </c>
      <c r="C12" s="201" t="s">
        <v>119</v>
      </c>
      <c r="D12" s="201" t="s">
        <v>120</v>
      </c>
      <c r="E12" s="201" t="s">
        <v>119</v>
      </c>
      <c r="F12" s="201"/>
      <c r="G12" s="210"/>
    </row>
    <row r="13" spans="1:7" ht="18" customHeight="1">
      <c r="A13" s="209"/>
      <c r="B13" s="114" t="s">
        <v>121</v>
      </c>
      <c r="C13" s="201"/>
      <c r="D13" s="201"/>
      <c r="E13" s="201"/>
      <c r="F13" s="201"/>
      <c r="G13" s="210"/>
    </row>
    <row r="14" spans="1:7" ht="11.25" customHeight="1">
      <c r="A14" s="115" t="s">
        <v>101</v>
      </c>
      <c r="B14" s="116"/>
      <c r="C14" s="116"/>
      <c r="D14" s="116"/>
      <c r="E14" s="116"/>
      <c r="F14" s="116"/>
      <c r="G14" s="117"/>
    </row>
    <row r="15" spans="1:7" ht="11.25" customHeight="1">
      <c r="A15" s="115" t="s">
        <v>101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101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102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102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102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103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104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104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104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102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102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102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105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106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02"/>
      <c r="B95" s="202"/>
      <c r="C95" s="202"/>
      <c r="D95" s="202"/>
      <c r="E95" s="202"/>
      <c r="F95" s="202"/>
      <c r="G95" s="202"/>
    </row>
    <row r="96" spans="1:7" ht="11.25" customHeight="1">
      <c r="A96" s="122" t="s">
        <v>122</v>
      </c>
      <c r="B96" s="126"/>
      <c r="C96" s="126"/>
      <c r="D96" s="126"/>
      <c r="E96" s="126"/>
      <c r="F96" s="126"/>
      <c r="G96" s="127"/>
    </row>
    <row r="97" spans="1:7" ht="11.25" customHeight="1">
      <c r="A97" s="203" t="s">
        <v>52</v>
      </c>
      <c r="B97" s="203"/>
      <c r="C97" s="203"/>
      <c r="D97" s="203"/>
      <c r="E97" s="203"/>
      <c r="F97" s="203"/>
      <c r="G97" s="203"/>
    </row>
    <row r="98" spans="1:7" ht="11.25" customHeight="1">
      <c r="A98" s="204" t="s">
        <v>109</v>
      </c>
      <c r="B98" s="204"/>
      <c r="C98" s="204"/>
      <c r="D98" s="204"/>
      <c r="E98" s="204"/>
      <c r="F98" s="204"/>
      <c r="G98" s="204"/>
    </row>
  </sheetData>
  <sheetProtection password="DA51" sheet="1"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C12:C13"/>
    <mergeCell ref="D12:D13"/>
    <mergeCell ref="E12:E13"/>
    <mergeCell ref="A95:G95"/>
    <mergeCell ref="A97:G97"/>
    <mergeCell ref="A98:G9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0"/>
  <sheetViews>
    <sheetView zoomScalePageLayoutView="0" workbookViewId="0" topLeftCell="A954">
      <selection activeCell="B987" sqref="B987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123</v>
      </c>
    </row>
    <row r="2" ht="11.25" customHeight="1">
      <c r="A2" s="101"/>
    </row>
    <row r="3" spans="1:3" ht="11.25" customHeight="1">
      <c r="A3" s="184" t="s">
        <v>0</v>
      </c>
      <c r="B3" s="184"/>
      <c r="C3" s="184"/>
    </row>
    <row r="4" spans="1:3" ht="11.25" customHeight="1">
      <c r="A4" s="184" t="s">
        <v>1</v>
      </c>
      <c r="B4" s="184"/>
      <c r="C4" s="184"/>
    </row>
    <row r="5" spans="1:3" ht="11.25" customHeight="1">
      <c r="A5" s="185" t="s">
        <v>2</v>
      </c>
      <c r="B5" s="185"/>
      <c r="C5" s="185"/>
    </row>
    <row r="6" spans="1:3" s="46" customFormat="1" ht="11.25" customHeight="1">
      <c r="A6" s="186" t="s">
        <v>124</v>
      </c>
      <c r="B6" s="186"/>
      <c r="C6" s="186"/>
    </row>
    <row r="7" spans="1:3" s="46" customFormat="1" ht="11.25" customHeight="1">
      <c r="A7" s="185" t="s">
        <v>21</v>
      </c>
      <c r="B7" s="185"/>
      <c r="C7" s="185"/>
    </row>
    <row r="8" spans="1:3" s="46" customFormat="1" ht="11.25" customHeight="1">
      <c r="A8" s="184" t="s">
        <v>22</v>
      </c>
      <c r="B8" s="184"/>
      <c r="C8" s="184"/>
    </row>
    <row r="9" spans="1:3" ht="11.25" customHeight="1">
      <c r="A9" s="1"/>
      <c r="B9" s="1"/>
      <c r="C9" s="1"/>
    </row>
    <row r="10" spans="1:3" ht="11.25" customHeight="1">
      <c r="A10" s="45" t="s">
        <v>125</v>
      </c>
      <c r="C10" s="47">
        <v>1</v>
      </c>
    </row>
    <row r="11" spans="1:3" ht="11.25" customHeight="1">
      <c r="A11" s="129" t="s">
        <v>24</v>
      </c>
      <c r="B11" s="130" t="s">
        <v>46</v>
      </c>
      <c r="C11" s="130" t="s">
        <v>126</v>
      </c>
    </row>
    <row r="12" spans="1:3" ht="11.25" customHeight="1">
      <c r="A12" s="131" t="s">
        <v>127</v>
      </c>
      <c r="B12" s="132"/>
      <c r="C12" s="132"/>
    </row>
    <row r="13" spans="1:3" ht="11.25" customHeight="1">
      <c r="A13" s="131" t="s">
        <v>128</v>
      </c>
      <c r="B13" s="132"/>
      <c r="C13" s="132"/>
    </row>
    <row r="14" spans="1:3" ht="11.25" customHeight="1">
      <c r="A14" s="133" t="s">
        <v>129</v>
      </c>
      <c r="B14" s="134"/>
      <c r="C14" s="134"/>
    </row>
    <row r="15" spans="1:3" ht="11.25" customHeight="1">
      <c r="A15" s="55"/>
      <c r="B15" s="55"/>
      <c r="C15" s="55"/>
    </row>
    <row r="16" spans="1:3" ht="11.25" customHeight="1">
      <c r="A16" s="129" t="s">
        <v>130</v>
      </c>
      <c r="B16" s="130" t="s">
        <v>46</v>
      </c>
      <c r="C16" s="130" t="s">
        <v>126</v>
      </c>
    </row>
    <row r="17" spans="1:3" ht="11.25" customHeight="1">
      <c r="A17" s="131" t="s">
        <v>131</v>
      </c>
      <c r="B17" s="132"/>
      <c r="C17" s="132"/>
    </row>
    <row r="18" spans="1:3" ht="11.25" customHeight="1">
      <c r="A18" s="133" t="s">
        <v>132</v>
      </c>
      <c r="B18" s="134"/>
      <c r="C18" s="134"/>
    </row>
    <row r="19" spans="1:3" ht="11.25" customHeight="1">
      <c r="A19" s="55"/>
      <c r="B19" s="55"/>
      <c r="C19" s="55"/>
    </row>
    <row r="20" spans="1:3" ht="11.25" customHeight="1">
      <c r="A20" s="129" t="s">
        <v>133</v>
      </c>
      <c r="B20" s="130" t="s">
        <v>46</v>
      </c>
      <c r="C20" s="130" t="s">
        <v>126</v>
      </c>
    </row>
    <row r="21" spans="1:3" ht="11.25" customHeight="1">
      <c r="A21" s="131" t="s">
        <v>134</v>
      </c>
      <c r="B21" s="132"/>
      <c r="C21" s="132"/>
    </row>
    <row r="22" spans="1:3" ht="11.25" customHeight="1">
      <c r="A22" s="133" t="s">
        <v>132</v>
      </c>
      <c r="B22" s="134"/>
      <c r="C22" s="134"/>
    </row>
    <row r="23" spans="1:3" ht="11.25" customHeight="1">
      <c r="A23" s="55"/>
      <c r="B23" s="55"/>
      <c r="C23" s="55"/>
    </row>
    <row r="24" spans="1:3" ht="11.25" customHeight="1">
      <c r="A24" s="129" t="s">
        <v>135</v>
      </c>
      <c r="B24" s="130" t="s">
        <v>46</v>
      </c>
      <c r="C24" s="130" t="s">
        <v>126</v>
      </c>
    </row>
    <row r="25" spans="1:3" ht="11.25" customHeight="1">
      <c r="A25" s="131" t="s">
        <v>136</v>
      </c>
      <c r="B25" s="132"/>
      <c r="C25" s="132"/>
    </row>
    <row r="26" spans="1:3" ht="11.25" customHeight="1">
      <c r="A26" s="131" t="s">
        <v>137</v>
      </c>
      <c r="B26" s="132"/>
      <c r="C26" s="132"/>
    </row>
    <row r="27" spans="1:3" ht="11.25" customHeight="1">
      <c r="A27" s="131" t="s">
        <v>138</v>
      </c>
      <c r="B27" s="132"/>
      <c r="C27" s="132"/>
    </row>
    <row r="28" spans="1:3" ht="11.25" customHeight="1">
      <c r="A28" s="133" t="s">
        <v>139</v>
      </c>
      <c r="B28" s="134"/>
      <c r="C28" s="134"/>
    </row>
    <row r="29" spans="1:3" ht="11.25" customHeight="1">
      <c r="A29" s="55"/>
      <c r="B29" s="55"/>
      <c r="C29" s="55"/>
    </row>
    <row r="30" spans="1:4" ht="11.25" customHeight="1">
      <c r="A30" s="215" t="s">
        <v>113</v>
      </c>
      <c r="B30" s="216" t="s">
        <v>140</v>
      </c>
      <c r="C30" s="217" t="s">
        <v>114</v>
      </c>
      <c r="D30" s="55"/>
    </row>
    <row r="31" spans="1:4" ht="43.5" customHeight="1">
      <c r="A31" s="215"/>
      <c r="B31" s="216"/>
      <c r="C31" s="217" t="s">
        <v>141</v>
      </c>
      <c r="D31" s="55"/>
    </row>
    <row r="32" spans="1:3" ht="11.25" customHeight="1">
      <c r="A32" s="76" t="s">
        <v>142</v>
      </c>
      <c r="B32" s="134"/>
      <c r="C32" s="134"/>
    </row>
    <row r="33" spans="1:3" ht="11.25" customHeight="1">
      <c r="A33" s="77" t="s">
        <v>52</v>
      </c>
      <c r="B33" s="77"/>
      <c r="C33" s="77"/>
    </row>
    <row r="1000" ht="11.25" customHeight="1">
      <c r="A1000" s="135" t="s">
        <v>18</v>
      </c>
    </row>
  </sheetData>
  <sheetProtection password="A590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0">
      <selection activeCell="C29" sqref="C29"/>
    </sheetView>
  </sheetViews>
  <sheetFormatPr defaultColWidth="11.57421875" defaultRowHeight="12.75"/>
  <cols>
    <col min="1" max="1" width="76.7109375" style="136" customWidth="1"/>
    <col min="2" max="2" width="13.57421875" style="136" customWidth="1"/>
    <col min="3" max="3" width="15.00390625" style="136" customWidth="1"/>
    <col min="4" max="16384" width="11.57421875" style="136" customWidth="1"/>
  </cols>
  <sheetData>
    <row r="1" spans="1:3" ht="12.75">
      <c r="A1" s="225" t="s">
        <v>143</v>
      </c>
      <c r="B1" s="225"/>
      <c r="C1" s="225"/>
    </row>
    <row r="2" spans="1:3" ht="12.75">
      <c r="A2" s="226" t="s">
        <v>180</v>
      </c>
      <c r="B2" s="226"/>
      <c r="C2" s="226"/>
    </row>
    <row r="3" spans="1:3" ht="12.75">
      <c r="A3" s="225" t="s">
        <v>2</v>
      </c>
      <c r="B3" s="225"/>
      <c r="C3" s="225"/>
    </row>
    <row r="4" spans="1:3" ht="19.5">
      <c r="A4" s="227" t="s">
        <v>144</v>
      </c>
      <c r="B4" s="227"/>
      <c r="C4" s="227"/>
    </row>
    <row r="5" spans="1:3" ht="12.75">
      <c r="A5" s="225" t="s">
        <v>21</v>
      </c>
      <c r="B5" s="225"/>
      <c r="C5" s="225"/>
    </row>
    <row r="6" spans="1:3" ht="12.75">
      <c r="A6" s="226" t="s">
        <v>179</v>
      </c>
      <c r="B6" s="226"/>
      <c r="C6" s="226"/>
    </row>
    <row r="7" spans="1:3" ht="6.75" customHeight="1">
      <c r="A7" s="222"/>
      <c r="B7" s="222"/>
      <c r="C7" s="222"/>
    </row>
    <row r="8" spans="1:3" ht="12.75">
      <c r="A8" s="223" t="s">
        <v>145</v>
      </c>
      <c r="B8" s="223"/>
      <c r="C8" s="137" t="s">
        <v>46</v>
      </c>
    </row>
    <row r="9" spans="1:3" ht="12.75">
      <c r="A9" s="224" t="s">
        <v>146</v>
      </c>
      <c r="B9" s="224"/>
      <c r="C9" s="138">
        <v>665434.87</v>
      </c>
    </row>
    <row r="10" spans="1:3" ht="12.75">
      <c r="A10" s="220" t="s">
        <v>147</v>
      </c>
      <c r="B10" s="220"/>
      <c r="C10" s="139">
        <v>0</v>
      </c>
    </row>
    <row r="11" spans="1:3" ht="12.75">
      <c r="A11" s="220" t="s">
        <v>148</v>
      </c>
      <c r="B11" s="220"/>
      <c r="C11" s="140">
        <v>0</v>
      </c>
    </row>
    <row r="12" spans="1:3" ht="12.75">
      <c r="A12" s="220" t="s">
        <v>149</v>
      </c>
      <c r="B12" s="220"/>
      <c r="C12" s="138">
        <v>608168.96</v>
      </c>
    </row>
    <row r="13" spans="1:3" ht="12.75">
      <c r="A13" s="220" t="s">
        <v>150</v>
      </c>
      <c r="B13" s="220"/>
      <c r="C13" s="138">
        <v>413163.32</v>
      </c>
    </row>
    <row r="14" spans="1:3" ht="12.75">
      <c r="A14" s="220" t="s">
        <v>151</v>
      </c>
      <c r="B14" s="220"/>
      <c r="C14" s="141">
        <v>342000</v>
      </c>
    </row>
    <row r="15" spans="1:3" ht="12.75">
      <c r="A15" s="220" t="s">
        <v>152</v>
      </c>
      <c r="B15" s="220"/>
      <c r="C15" s="140"/>
    </row>
    <row r="16" spans="1:3" ht="12.75">
      <c r="A16" s="221" t="s">
        <v>153</v>
      </c>
      <c r="B16" s="221"/>
      <c r="C16" s="137" t="s">
        <v>46</v>
      </c>
    </row>
    <row r="17" spans="1:3" ht="14.25" customHeight="1">
      <c r="A17" s="218" t="s">
        <v>154</v>
      </c>
      <c r="B17" s="218"/>
      <c r="C17" s="142">
        <v>5700</v>
      </c>
    </row>
    <row r="18" spans="1:3" ht="12.75">
      <c r="A18" s="218" t="s">
        <v>155</v>
      </c>
      <c r="B18" s="218"/>
      <c r="C18" s="143">
        <v>5700</v>
      </c>
    </row>
    <row r="19" spans="1:3" ht="12.75">
      <c r="A19" s="218" t="s">
        <v>156</v>
      </c>
      <c r="B19" s="218"/>
      <c r="C19" s="144">
        <v>5700</v>
      </c>
    </row>
    <row r="20" spans="1:3" ht="12.75">
      <c r="A20" s="218" t="s">
        <v>157</v>
      </c>
      <c r="B20" s="218"/>
      <c r="C20" s="144">
        <v>5700</v>
      </c>
    </row>
    <row r="21" spans="1:3" ht="12.75">
      <c r="A21" s="218" t="s">
        <v>158</v>
      </c>
      <c r="B21" s="218"/>
      <c r="C21" s="144"/>
    </row>
    <row r="22" spans="1:3" ht="14.25" customHeight="1">
      <c r="A22" s="218" t="s">
        <v>159</v>
      </c>
      <c r="B22" s="218"/>
      <c r="C22" s="144"/>
    </row>
    <row r="23" spans="1:3" ht="12.75">
      <c r="A23" s="218" t="s">
        <v>160</v>
      </c>
      <c r="B23" s="218"/>
      <c r="C23" s="144"/>
    </row>
    <row r="24" spans="1:3" ht="12.75">
      <c r="A24" s="218" t="s">
        <v>161</v>
      </c>
      <c r="B24" s="218"/>
      <c r="C24" s="144"/>
    </row>
    <row r="25" spans="1:3" ht="12.75">
      <c r="A25" s="218" t="s">
        <v>162</v>
      </c>
      <c r="B25" s="218"/>
      <c r="C25" s="144"/>
    </row>
    <row r="26" spans="1:3" ht="12.75">
      <c r="A26" s="218" t="s">
        <v>163</v>
      </c>
      <c r="B26" s="218"/>
      <c r="C26" s="144"/>
    </row>
    <row r="27" spans="1:3" ht="12.75">
      <c r="A27" s="218" t="s">
        <v>164</v>
      </c>
      <c r="B27" s="218"/>
      <c r="C27" s="144"/>
    </row>
    <row r="28" spans="1:3" ht="12.75">
      <c r="A28" s="218" t="s">
        <v>165</v>
      </c>
      <c r="B28" s="218"/>
      <c r="C28" s="144"/>
    </row>
    <row r="29" spans="1:3" ht="12.75">
      <c r="A29" s="219" t="s">
        <v>166</v>
      </c>
      <c r="B29" s="219"/>
      <c r="C29" s="140"/>
    </row>
  </sheetData>
  <sheetProtection password="DA51" sheet="1" selectLockedCells="1"/>
  <mergeCells count="29">
    <mergeCell ref="A1:C1"/>
    <mergeCell ref="A2:C2"/>
    <mergeCell ref="A3:C3"/>
    <mergeCell ref="A4:C4"/>
    <mergeCell ref="A5:C5"/>
    <mergeCell ref="A6:C6"/>
    <mergeCell ref="A7:C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2013-05-23T14:15:20Z</cp:lastPrinted>
  <dcterms:created xsi:type="dcterms:W3CDTF">2013-05-22T21:00:03Z</dcterms:created>
  <dcterms:modified xsi:type="dcterms:W3CDTF">2013-05-23T14:55:19Z</dcterms:modified>
  <cp:category/>
  <cp:version/>
  <cp:contentType/>
  <cp:contentStatus/>
</cp:coreProperties>
</file>